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lan1" sheetId="1" r:id="rId1"/>
  </sheets>
  <definedNames>
    <definedName name="_xlfn.IFERROR" hidden="1">#NAME?</definedName>
    <definedName name="_xlnm.Print_Area" localSheetId="0">'Plan1'!$A$1:$F$42</definedName>
  </definedNames>
  <calcPr fullCalcOnLoad="1"/>
</workbook>
</file>

<file path=xl/sharedStrings.xml><?xml version="1.0" encoding="utf-8"?>
<sst xmlns="http://schemas.openxmlformats.org/spreadsheetml/2006/main" count="76" uniqueCount="68">
  <si>
    <t>LC</t>
  </si>
  <si>
    <t>AC</t>
  </si>
  <si>
    <t>PC</t>
  </si>
  <si>
    <t>&gt; 0,50</t>
  </si>
  <si>
    <t>LG</t>
  </si>
  <si>
    <t>SG</t>
  </si>
  <si>
    <t>AT</t>
  </si>
  <si>
    <t>CCL</t>
  </si>
  <si>
    <t>&gt;= 8% do VR</t>
  </si>
  <si>
    <t>VR</t>
  </si>
  <si>
    <t>Liquidez Geral</t>
  </si>
  <si>
    <t>Liquidez Corrente</t>
  </si>
  <si>
    <t>Ativo Circulante</t>
  </si>
  <si>
    <t>Passivo Circulante</t>
  </si>
  <si>
    <t>Capital Circulante Líquido</t>
  </si>
  <si>
    <t>Solvência Geral</t>
  </si>
  <si>
    <t>Ativo Total</t>
  </si>
  <si>
    <t>PL</t>
  </si>
  <si>
    <t>Patrimônio Líquido</t>
  </si>
  <si>
    <t>CS</t>
  </si>
  <si>
    <t>Capital Social</t>
  </si>
  <si>
    <t>Valor de Referência</t>
  </si>
  <si>
    <t>PELP</t>
  </si>
  <si>
    <t>Passivo Exígível a Longo Prazo</t>
  </si>
  <si>
    <t>INV</t>
  </si>
  <si>
    <t>Investimento</t>
  </si>
  <si>
    <t>Imobilizado</t>
  </si>
  <si>
    <t>INT</t>
  </si>
  <si>
    <t>Intangível</t>
  </si>
  <si>
    <t>IMOB</t>
  </si>
  <si>
    <t>LEGENDA</t>
  </si>
  <si>
    <t>CCL  = AC - PC</t>
  </si>
  <si>
    <t>Razão Social:</t>
  </si>
  <si>
    <t>CNPJ:</t>
  </si>
  <si>
    <t>ENDEREÇO:</t>
  </si>
  <si>
    <t>Cidade:</t>
  </si>
  <si>
    <t>CEP:</t>
  </si>
  <si>
    <t>UF:</t>
  </si>
  <si>
    <t>Telefone:</t>
  </si>
  <si>
    <t>Contato:</t>
  </si>
  <si>
    <t>COMPANHIA DE GÁS DO ESTADO DO RIO GRANDE DO SUL - SULGÁS</t>
  </si>
  <si>
    <t>Dados balanço do último exercício em reais (R$)</t>
  </si>
  <si>
    <r>
      <t xml:space="preserve">LC = </t>
    </r>
    <r>
      <rPr>
        <b/>
        <u val="single"/>
        <sz val="12"/>
        <rFont val="Arial"/>
        <family val="2"/>
      </rPr>
      <t xml:space="preserve"> AC </t>
    </r>
    <r>
      <rPr>
        <b/>
        <sz val="12"/>
        <rFont val="Arial"/>
        <family val="2"/>
      </rPr>
      <t xml:space="preserve">
           PC</t>
    </r>
  </si>
  <si>
    <t>Nome e cargo do Resposável pela empresa:</t>
  </si>
  <si>
    <r>
      <t xml:space="preserve">SG = </t>
    </r>
    <r>
      <rPr>
        <b/>
        <u val="single"/>
        <sz val="12"/>
        <rFont val="Arial"/>
        <family val="2"/>
      </rPr>
      <t xml:space="preserve">      AT          </t>
    </r>
    <r>
      <rPr>
        <b/>
        <sz val="12"/>
        <rFont val="Arial"/>
        <family val="2"/>
      </rPr>
      <t xml:space="preserve">
          PC + PELP</t>
    </r>
  </si>
  <si>
    <t>RESULTADO ANÁLISE</t>
  </si>
  <si>
    <t xml:space="preserve">&gt;= 10% </t>
  </si>
  <si>
    <t>Fórmula</t>
  </si>
  <si>
    <t>Resultado</t>
  </si>
  <si>
    <t>Atende/Não atende ao critério</t>
  </si>
  <si>
    <t>Critério</t>
  </si>
  <si>
    <t>Realizável a Longo Prazo</t>
  </si>
  <si>
    <t>RLP</t>
  </si>
  <si>
    <r>
      <t>LG =</t>
    </r>
    <r>
      <rPr>
        <b/>
        <u val="single"/>
        <sz val="12"/>
        <rFont val="Arial"/>
        <family val="2"/>
      </rPr>
      <t xml:space="preserve"> AC + RLP</t>
    </r>
    <r>
      <rPr>
        <b/>
        <sz val="12"/>
        <rFont val="Arial"/>
        <family val="2"/>
      </rPr>
      <t xml:space="preserve">
         PC + PELP</t>
    </r>
  </si>
  <si>
    <t>Passivo + Patrimônio Líquido</t>
  </si>
  <si>
    <t>P + PL</t>
  </si>
  <si>
    <t>PL / VR ou CS / VR</t>
  </si>
  <si>
    <t>CS / VR ou PL/ VR</t>
  </si>
  <si>
    <t>Preencher TODOS campos em AZUL CLARO, cálculos automáticos, demais celulas bloqueadas e preenchidas automaticamente. 
Imprimir, assinar nos devidos campos representante legal e Contador com número do registro no conselho respectivo.</t>
  </si>
  <si>
    <t>&gt;= 10%</t>
  </si>
  <si>
    <t>Inscrição Estadual:</t>
  </si>
  <si>
    <t>Inscrição Municipal:</t>
  </si>
  <si>
    <t>E-MAIL:</t>
  </si>
  <si>
    <t>ANEXO VI - Análise Contábil da Capacidade Financeira</t>
  </si>
  <si>
    <t>Assinatura Responsável:</t>
  </si>
  <si>
    <t>Nome e número do conselho do contador responsável:</t>
  </si>
  <si>
    <t>Assinatura do contador responsável:</t>
  </si>
  <si>
    <t>PE 0024/2021 - LOTE IV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</si>
</sst>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&quot;* #,##0.0_);_(&quot;R$&quot;* \(#,##0.0\);_(&quot;R$&quot;* &quot;-&quot;??_);_(@_)"/>
    <numFmt numFmtId="176" formatCode="_(&quot;R$&quot;* #,##0_);_(&quot;R$&quot;* \(#,##0\);_(&quot;R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.5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left" wrapText="1" indent="1"/>
      <protection/>
    </xf>
    <xf numFmtId="0" fontId="46" fillId="33" borderId="12" xfId="0" applyFont="1" applyFill="1" applyBorder="1" applyAlignment="1" applyProtection="1">
      <alignment horizontal="left" wrapText="1" indent="1"/>
      <protection/>
    </xf>
    <xf numFmtId="0" fontId="46" fillId="33" borderId="13" xfId="0" applyFont="1" applyFill="1" applyBorder="1" applyAlignment="1" applyProtection="1">
      <alignment horizontal="left" wrapText="1" indent="1"/>
      <protection/>
    </xf>
    <xf numFmtId="0" fontId="47" fillId="0" borderId="14" xfId="0" applyFont="1" applyFill="1" applyBorder="1" applyAlignment="1" applyProtection="1">
      <alignment horizontal="left" vertical="center" wrapText="1" indent="1"/>
      <protection/>
    </xf>
    <xf numFmtId="0" fontId="47" fillId="33" borderId="15" xfId="0" applyFont="1" applyFill="1" applyBorder="1" applyAlignment="1" applyProtection="1">
      <alignment horizontal="left" indent="1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left" indent="1"/>
      <protection/>
    </xf>
    <xf numFmtId="0" fontId="5" fillId="0" borderId="21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170" fontId="0" fillId="0" borderId="0" xfId="44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left" vertical="center" wrapText="1" indent="1"/>
      <protection/>
    </xf>
    <xf numFmtId="4" fontId="48" fillId="0" borderId="0" xfId="0" applyNumberFormat="1" applyFont="1" applyAlignment="1">
      <alignment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  <xf numFmtId="0" fontId="49" fillId="34" borderId="28" xfId="0" applyFont="1" applyFill="1" applyBorder="1" applyAlignment="1" applyProtection="1">
      <alignment horizontal="center" vertical="center"/>
      <protection/>
    </xf>
    <xf numFmtId="4" fontId="49" fillId="34" borderId="25" xfId="61" applyNumberFormat="1" applyFont="1" applyFill="1" applyBorder="1" applyAlignment="1" applyProtection="1">
      <alignment horizontal="center" vertical="center"/>
      <protection/>
    </xf>
    <xf numFmtId="4" fontId="49" fillId="34" borderId="26" xfId="61" applyNumberFormat="1" applyFont="1" applyFill="1" applyBorder="1" applyAlignment="1" applyProtection="1">
      <alignment horizontal="center" vertical="center"/>
      <protection/>
    </xf>
    <xf numFmtId="4" fontId="49" fillId="34" borderId="27" xfId="61" applyNumberFormat="1" applyFont="1" applyFill="1" applyBorder="1" applyAlignment="1" applyProtection="1">
      <alignment horizontal="center" vertical="center"/>
      <protection/>
    </xf>
    <xf numFmtId="4" fontId="49" fillId="34" borderId="28" xfId="61" applyNumberFormat="1" applyFont="1" applyFill="1" applyBorder="1" applyAlignment="1" applyProtection="1">
      <alignment horizontal="center" vertical="center"/>
      <protection/>
    </xf>
    <xf numFmtId="0" fontId="3" fillId="35" borderId="25" xfId="47" applyFont="1" applyFill="1" applyBorder="1" applyAlignment="1" applyProtection="1">
      <alignment horizontal="center" vertical="center" wrapText="1"/>
      <protection/>
    </xf>
    <xf numFmtId="0" fontId="3" fillId="35" borderId="29" xfId="47" applyFont="1" applyFill="1" applyBorder="1" applyAlignment="1" applyProtection="1">
      <alignment horizontal="center" vertical="center" wrapText="1"/>
      <protection/>
    </xf>
    <xf numFmtId="0" fontId="3" fillId="35" borderId="26" xfId="47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left" vertical="center" wrapText="1" indent="1"/>
      <protection/>
    </xf>
    <xf numFmtId="0" fontId="6" fillId="33" borderId="32" xfId="0" applyFont="1" applyFill="1" applyBorder="1" applyAlignment="1" applyProtection="1">
      <alignment horizontal="left" vertical="center" wrapText="1" inden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33" xfId="0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9" fontId="49" fillId="34" borderId="17" xfId="49" applyFont="1" applyFill="1" applyBorder="1" applyAlignment="1" applyProtection="1">
      <alignment horizontal="center" vertical="center"/>
      <protection/>
    </xf>
    <xf numFmtId="9" fontId="49" fillId="34" borderId="33" xfId="49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29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46" fillId="37" borderId="14" xfId="0" applyFont="1" applyFill="1" applyBorder="1" applyAlignment="1" applyProtection="1">
      <alignment horizontal="center" vertical="center"/>
      <protection locked="0"/>
    </xf>
    <xf numFmtId="0" fontId="46" fillId="37" borderId="34" xfId="0" applyFont="1" applyFill="1" applyBorder="1" applyAlignment="1" applyProtection="1">
      <alignment horizontal="center" vertical="center"/>
      <protection locked="0"/>
    </xf>
    <xf numFmtId="0" fontId="46" fillId="37" borderId="35" xfId="0" applyFont="1" applyFill="1" applyBorder="1" applyAlignment="1" applyProtection="1">
      <alignment horizontal="center" vertical="center"/>
      <protection locked="0"/>
    </xf>
    <xf numFmtId="0" fontId="46" fillId="37" borderId="36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170" fontId="50" fillId="33" borderId="37" xfId="44" applyFont="1" applyFill="1" applyBorder="1" applyAlignment="1" applyProtection="1">
      <alignment horizontal="center"/>
      <protection/>
    </xf>
    <xf numFmtId="170" fontId="50" fillId="16" borderId="38" xfId="44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170" fontId="3" fillId="37" borderId="39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40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39" xfId="44" applyFont="1" applyFill="1" applyBorder="1" applyAlignment="1" applyProtection="1">
      <alignment horizontal="center" vertical="center" wrapText="1"/>
      <protection locked="0"/>
    </xf>
    <xf numFmtId="170" fontId="3" fillId="37" borderId="40" xfId="44" applyFont="1" applyFill="1" applyBorder="1" applyAlignment="1" applyProtection="1">
      <alignment horizontal="center" vertical="center" wrapText="1"/>
      <protection locked="0"/>
    </xf>
    <xf numFmtId="170" fontId="50" fillId="33" borderId="41" xfId="44" applyFont="1" applyFill="1" applyBorder="1" applyAlignment="1" applyProtection="1">
      <alignment horizontal="center"/>
      <protection/>
    </xf>
    <xf numFmtId="170" fontId="3" fillId="37" borderId="42" xfId="44" applyFont="1" applyFill="1" applyBorder="1" applyAlignment="1" applyProtection="1">
      <alignment horizontal="center" vertical="center" wrapText="1"/>
      <protection locked="0"/>
    </xf>
    <xf numFmtId="170" fontId="3" fillId="37" borderId="43" xfId="44" applyFont="1" applyFill="1" applyBorder="1" applyAlignment="1" applyProtection="1">
      <alignment horizontal="center" vertical="center" wrapText="1"/>
      <protection locked="0"/>
    </xf>
    <xf numFmtId="170" fontId="3" fillId="37" borderId="44" xfId="44" applyFont="1" applyFill="1" applyBorder="1" applyAlignment="1" applyProtection="1">
      <alignment horizontal="center" vertical="center" wrapText="1"/>
      <protection locked="0"/>
    </xf>
    <xf numFmtId="170" fontId="47" fillId="33" borderId="10" xfId="44" applyFont="1" applyFill="1" applyBorder="1" applyAlignment="1" applyProtection="1">
      <alignment horizontal="center"/>
      <protection/>
    </xf>
    <xf numFmtId="0" fontId="3" fillId="38" borderId="17" xfId="47" applyFont="1" applyFill="1" applyBorder="1" applyAlignment="1" applyProtection="1">
      <alignment horizontal="center" vertical="center" wrapText="1"/>
      <protection/>
    </xf>
    <xf numFmtId="0" fontId="3" fillId="38" borderId="45" xfId="47" applyFont="1" applyFill="1" applyBorder="1" applyAlignment="1" applyProtection="1">
      <alignment horizontal="center" vertical="center" wrapText="1"/>
      <protection/>
    </xf>
    <xf numFmtId="0" fontId="3" fillId="38" borderId="33" xfId="47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51" fillId="0" borderId="48" xfId="47" applyFont="1" applyFill="1" applyBorder="1" applyAlignment="1" applyProtection="1">
      <alignment horizontal="center" vertical="center" wrapText="1"/>
      <protection/>
    </xf>
    <xf numFmtId="0" fontId="51" fillId="0" borderId="49" xfId="47" applyFont="1" applyFill="1" applyBorder="1" applyAlignment="1" applyProtection="1">
      <alignment horizontal="center" vertical="center" wrapText="1"/>
      <protection/>
    </xf>
    <xf numFmtId="0" fontId="51" fillId="0" borderId="40" xfId="47" applyFont="1" applyFill="1" applyBorder="1" applyAlignment="1" applyProtection="1">
      <alignment horizontal="center" vertical="center" wrapText="1"/>
      <protection/>
    </xf>
    <xf numFmtId="0" fontId="5" fillId="0" borderId="50" xfId="47" applyFont="1" applyFill="1" applyBorder="1" applyAlignment="1" applyProtection="1">
      <alignment horizontal="center" vertical="center" wrapText="1"/>
      <protection/>
    </xf>
    <xf numFmtId="0" fontId="5" fillId="0" borderId="51" xfId="47" applyFont="1" applyFill="1" applyBorder="1" applyAlignment="1" applyProtection="1">
      <alignment horizontal="center" vertical="center" wrapText="1"/>
      <protection/>
    </xf>
    <xf numFmtId="0" fontId="5" fillId="0" borderId="52" xfId="47" applyFont="1" applyFill="1" applyBorder="1" applyAlignment="1" applyProtection="1">
      <alignment horizontal="center" vertical="center" wrapText="1"/>
      <protection/>
    </xf>
    <xf numFmtId="0" fontId="3" fillId="33" borderId="25" xfId="47" applyFont="1" applyFill="1" applyBorder="1" applyAlignment="1" applyProtection="1">
      <alignment horizontal="left" vertical="center" wrapText="1"/>
      <protection/>
    </xf>
    <xf numFmtId="0" fontId="3" fillId="33" borderId="29" xfId="47" applyFont="1" applyFill="1" applyBorder="1" applyAlignment="1" applyProtection="1">
      <alignment horizontal="left" vertical="center" wrapText="1"/>
      <protection/>
    </xf>
    <xf numFmtId="0" fontId="3" fillId="33" borderId="26" xfId="47" applyFont="1" applyFill="1" applyBorder="1" applyAlignment="1" applyProtection="1">
      <alignment horizontal="left" vertical="center" wrapText="1"/>
      <protection/>
    </xf>
    <xf numFmtId="0" fontId="5" fillId="0" borderId="18" xfId="47" applyFont="1" applyFill="1" applyBorder="1" applyAlignment="1" applyProtection="1">
      <alignment vertical="center"/>
      <protection/>
    </xf>
    <xf numFmtId="0" fontId="5" fillId="37" borderId="46" xfId="47" applyFont="1" applyFill="1" applyBorder="1" applyAlignment="1" applyProtection="1">
      <alignment horizontal="left" vertical="center" wrapText="1"/>
      <protection locked="0"/>
    </xf>
    <xf numFmtId="0" fontId="5" fillId="37" borderId="47" xfId="47" applyFont="1" applyFill="1" applyBorder="1" applyAlignment="1" applyProtection="1">
      <alignment horizontal="left" vertical="center" wrapText="1"/>
      <protection locked="0"/>
    </xf>
    <xf numFmtId="0" fontId="5" fillId="37" borderId="42" xfId="47" applyFont="1" applyFill="1" applyBorder="1" applyAlignment="1" applyProtection="1">
      <alignment horizontal="left" vertical="center"/>
      <protection locked="0"/>
    </xf>
    <xf numFmtId="0" fontId="5" fillId="0" borderId="39" xfId="47" applyFont="1" applyFill="1" applyBorder="1" applyAlignment="1" applyProtection="1">
      <alignment horizontal="left" vertical="center" wrapText="1"/>
      <protection/>
    </xf>
    <xf numFmtId="0" fontId="5" fillId="0" borderId="49" xfId="47" applyFont="1" applyFill="1" applyBorder="1" applyAlignment="1" applyProtection="1">
      <alignment horizontal="left" vertical="center" wrapText="1"/>
      <protection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horizontal="left" vertical="center" wrapText="1"/>
      <protection/>
    </xf>
    <xf numFmtId="0" fontId="5" fillId="37" borderId="37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center" vertical="center" wrapText="1"/>
      <protection locked="0"/>
    </xf>
    <xf numFmtId="0" fontId="5" fillId="37" borderId="34" xfId="47" applyFont="1" applyFill="1" applyBorder="1" applyAlignment="1" applyProtection="1">
      <alignment horizontal="center" vertical="center" wrapText="1"/>
      <protection locked="0"/>
    </xf>
    <xf numFmtId="0" fontId="5" fillId="0" borderId="53" xfId="47" applyFont="1" applyFill="1" applyBorder="1" applyAlignment="1" applyProtection="1">
      <alignment horizontal="left" vertical="center" wrapText="1"/>
      <protection/>
    </xf>
    <xf numFmtId="0" fontId="5" fillId="37" borderId="41" xfId="47" applyFont="1" applyFill="1" applyBorder="1" applyAlignment="1" applyProtection="1">
      <alignment horizontal="left" vertical="center" wrapText="1"/>
      <protection locked="0"/>
    </xf>
    <xf numFmtId="0" fontId="5" fillId="0" borderId="39" xfId="47" applyFont="1" applyFill="1" applyBorder="1" applyAlignment="1" applyProtection="1">
      <alignment vertical="center" wrapText="1"/>
      <protection/>
    </xf>
    <xf numFmtId="0" fontId="5" fillId="0" borderId="18" xfId="47" applyFont="1" applyFill="1" applyBorder="1" applyAlignment="1" applyProtection="1">
      <alignment vertical="center" wrapText="1"/>
      <protection/>
    </xf>
    <xf numFmtId="0" fontId="5" fillId="37" borderId="54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0" borderId="14" xfId="47" applyFont="1" applyFill="1" applyBorder="1" applyAlignment="1" applyProtection="1">
      <alignment vertical="center" wrapText="1"/>
      <protection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vertical="center" wrapText="1"/>
      <protection/>
    </xf>
    <xf numFmtId="0" fontId="5" fillId="0" borderId="20" xfId="47" applyFont="1" applyFill="1" applyBorder="1" applyAlignment="1" applyProtection="1">
      <alignment vertical="center" wrapText="1"/>
      <protection/>
    </xf>
    <xf numFmtId="0" fontId="46" fillId="0" borderId="55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oletim de Mediçã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1457325</xdr:colOff>
      <xdr:row>0</xdr:row>
      <xdr:rowOff>685800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43</xdr:row>
      <xdr:rowOff>123825</xdr:rowOff>
    </xdr:from>
    <xdr:to>
      <xdr:col>3</xdr:col>
      <xdr:colOff>1323975</xdr:colOff>
      <xdr:row>54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230100"/>
          <a:ext cx="51720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70" zoomScaleNormal="70" zoomScalePageLayoutView="0" workbookViewId="0" topLeftCell="A1">
      <selection activeCell="C16" sqref="C16:D16"/>
    </sheetView>
  </sheetViews>
  <sheetFormatPr defaultColWidth="9.140625" defaultRowHeight="15"/>
  <cols>
    <col min="1" max="1" width="27.28125" style="21" customWidth="1"/>
    <col min="2" max="2" width="40.7109375" style="21" bestFit="1" customWidth="1"/>
    <col min="3" max="3" width="21.7109375" style="21" bestFit="1" customWidth="1"/>
    <col min="4" max="4" width="21.7109375" style="21" customWidth="1"/>
    <col min="5" max="5" width="6.8515625" style="21" customWidth="1"/>
    <col min="6" max="6" width="29.8515625" style="21" customWidth="1"/>
    <col min="7" max="11" width="9.140625" style="21" customWidth="1"/>
    <col min="12" max="12" width="12.421875" style="21" bestFit="1" customWidth="1"/>
    <col min="13" max="16384" width="9.140625" style="21" customWidth="1"/>
  </cols>
  <sheetData>
    <row r="1" spans="1:6" s="19" customFormat="1" ht="56.25" customHeight="1">
      <c r="A1" s="18"/>
      <c r="B1" s="87" t="s">
        <v>40</v>
      </c>
      <c r="C1" s="88"/>
      <c r="D1" s="88"/>
      <c r="E1" s="88"/>
      <c r="F1" s="89"/>
    </row>
    <row r="2" spans="1:6" s="19" customFormat="1" ht="29.25" customHeight="1">
      <c r="A2" s="90" t="s">
        <v>63</v>
      </c>
      <c r="B2" s="91"/>
      <c r="C2" s="91"/>
      <c r="D2" s="91"/>
      <c r="E2" s="91"/>
      <c r="F2" s="92"/>
    </row>
    <row r="3" spans="1:6" s="19" customFormat="1" ht="26.25" customHeight="1" thickBot="1">
      <c r="A3" s="93" t="s">
        <v>67</v>
      </c>
      <c r="B3" s="94"/>
      <c r="C3" s="94"/>
      <c r="D3" s="94"/>
      <c r="E3" s="94"/>
      <c r="F3" s="95"/>
    </row>
    <row r="4" spans="1:6" s="19" customFormat="1" ht="80.25" customHeight="1" thickBot="1">
      <c r="A4" s="96" t="s">
        <v>58</v>
      </c>
      <c r="B4" s="97"/>
      <c r="C4" s="97"/>
      <c r="D4" s="97"/>
      <c r="E4" s="97"/>
      <c r="F4" s="98"/>
    </row>
    <row r="5" spans="1:11" s="19" customFormat="1" ht="21.75" customHeight="1">
      <c r="A5" s="99" t="s">
        <v>32</v>
      </c>
      <c r="B5" s="100"/>
      <c r="C5" s="100"/>
      <c r="D5" s="100"/>
      <c r="E5" s="100"/>
      <c r="F5" s="101"/>
      <c r="K5" s="20"/>
    </row>
    <row r="6" spans="1:11" s="19" customFormat="1" ht="21.75" customHeight="1">
      <c r="A6" s="99" t="s">
        <v>33</v>
      </c>
      <c r="B6" s="102"/>
      <c r="C6" s="103" t="s">
        <v>60</v>
      </c>
      <c r="D6" s="104"/>
      <c r="E6" s="105"/>
      <c r="F6" s="106"/>
      <c r="K6" s="20"/>
    </row>
    <row r="7" spans="1:11" s="19" customFormat="1" ht="21.75" customHeight="1">
      <c r="A7" s="107" t="s">
        <v>34</v>
      </c>
      <c r="B7" s="108"/>
      <c r="C7" s="103" t="s">
        <v>61</v>
      </c>
      <c r="D7" s="104"/>
      <c r="E7" s="109"/>
      <c r="F7" s="110"/>
      <c r="K7" s="20"/>
    </row>
    <row r="8" spans="1:11" s="19" customFormat="1" ht="21.75" customHeight="1">
      <c r="A8" s="111"/>
      <c r="B8" s="112"/>
      <c r="C8" s="113" t="s">
        <v>35</v>
      </c>
      <c r="D8" s="105"/>
      <c r="E8" s="105"/>
      <c r="F8" s="106"/>
      <c r="K8" s="20"/>
    </row>
    <row r="9" spans="1:11" s="19" customFormat="1" ht="21.75" customHeight="1">
      <c r="A9" s="114" t="s">
        <v>62</v>
      </c>
      <c r="B9" s="115"/>
      <c r="C9" s="113" t="s">
        <v>36</v>
      </c>
      <c r="D9" s="116"/>
      <c r="E9" s="117" t="s">
        <v>37</v>
      </c>
      <c r="F9" s="118"/>
      <c r="K9" s="20"/>
    </row>
    <row r="10" spans="1:6" s="19" customFormat="1" ht="21.75" customHeight="1" thickBot="1">
      <c r="A10" s="119" t="s">
        <v>38</v>
      </c>
      <c r="B10" s="115"/>
      <c r="C10" s="120" t="s">
        <v>39</v>
      </c>
      <c r="D10" s="108"/>
      <c r="E10" s="105"/>
      <c r="F10" s="106"/>
    </row>
    <row r="11" spans="1:6" ht="16.5" thickBot="1">
      <c r="A11" s="71" t="s">
        <v>41</v>
      </c>
      <c r="B11" s="72"/>
      <c r="C11" s="72"/>
      <c r="D11" s="72"/>
      <c r="E11" s="85" t="s">
        <v>30</v>
      </c>
      <c r="F11" s="86"/>
    </row>
    <row r="12" spans="1:6" ht="18.75">
      <c r="A12" s="15" t="s">
        <v>1</v>
      </c>
      <c r="B12" s="10" t="s">
        <v>12</v>
      </c>
      <c r="C12" s="75"/>
      <c r="D12" s="76"/>
      <c r="E12" s="3" t="s">
        <v>0</v>
      </c>
      <c r="F12" s="7" t="s">
        <v>11</v>
      </c>
    </row>
    <row r="13" spans="1:6" ht="18.75">
      <c r="A13" s="15" t="s">
        <v>52</v>
      </c>
      <c r="B13" s="10" t="s">
        <v>51</v>
      </c>
      <c r="C13" s="73"/>
      <c r="D13" s="74"/>
      <c r="E13" s="4" t="s">
        <v>4</v>
      </c>
      <c r="F13" s="8" t="s">
        <v>10</v>
      </c>
    </row>
    <row r="14" spans="1:6" ht="18.75">
      <c r="A14" s="15" t="s">
        <v>24</v>
      </c>
      <c r="B14" s="10" t="s">
        <v>25</v>
      </c>
      <c r="C14" s="75"/>
      <c r="D14" s="76"/>
      <c r="E14" s="4" t="s">
        <v>5</v>
      </c>
      <c r="F14" s="8" t="s">
        <v>15</v>
      </c>
    </row>
    <row r="15" spans="1:6" ht="18.75">
      <c r="A15" s="15" t="s">
        <v>29</v>
      </c>
      <c r="B15" s="10" t="s">
        <v>26</v>
      </c>
      <c r="C15" s="75"/>
      <c r="D15" s="76"/>
      <c r="E15" s="5" t="s">
        <v>7</v>
      </c>
      <c r="F15" s="8" t="s">
        <v>14</v>
      </c>
    </row>
    <row r="16" spans="1:6" ht="18.75">
      <c r="A16" s="15" t="s">
        <v>27</v>
      </c>
      <c r="B16" s="10" t="s">
        <v>28</v>
      </c>
      <c r="C16" s="75"/>
      <c r="D16" s="76"/>
      <c r="E16" s="4" t="s">
        <v>17</v>
      </c>
      <c r="F16" s="8" t="s">
        <v>18</v>
      </c>
    </row>
    <row r="17" spans="1:6" ht="18.75">
      <c r="A17" s="15" t="s">
        <v>2</v>
      </c>
      <c r="B17" s="10" t="s">
        <v>13</v>
      </c>
      <c r="C17" s="75"/>
      <c r="D17" s="76"/>
      <c r="E17" s="4" t="s">
        <v>19</v>
      </c>
      <c r="F17" s="8" t="s">
        <v>20</v>
      </c>
    </row>
    <row r="18" spans="1:6" ht="19.5" thickBot="1">
      <c r="A18" s="15" t="s">
        <v>22</v>
      </c>
      <c r="B18" s="10" t="s">
        <v>23</v>
      </c>
      <c r="C18" s="75"/>
      <c r="D18" s="76"/>
      <c r="E18" s="6" t="s">
        <v>9</v>
      </c>
      <c r="F18" s="9" t="s">
        <v>21</v>
      </c>
    </row>
    <row r="19" spans="1:6" ht="18.75">
      <c r="A19" s="15" t="s">
        <v>17</v>
      </c>
      <c r="B19" s="10" t="s">
        <v>18</v>
      </c>
      <c r="C19" s="75"/>
      <c r="D19" s="78"/>
      <c r="E19" s="22"/>
      <c r="F19" s="23"/>
    </row>
    <row r="20" spans="1:6" ht="19.5" thickBot="1">
      <c r="A20" s="28" t="s">
        <v>19</v>
      </c>
      <c r="B20" s="10" t="s">
        <v>20</v>
      </c>
      <c r="C20" s="79"/>
      <c r="D20" s="80"/>
      <c r="E20" s="22"/>
      <c r="F20" s="24"/>
    </row>
    <row r="21" spans="1:12" ht="18.75" thickBot="1">
      <c r="A21" s="29" t="s">
        <v>9</v>
      </c>
      <c r="B21" s="30" t="s">
        <v>21</v>
      </c>
      <c r="C21" s="70">
        <v>292503.7</v>
      </c>
      <c r="D21" s="70"/>
      <c r="E21" s="22"/>
      <c r="F21" s="23"/>
      <c r="L21" s="31"/>
    </row>
    <row r="22" spans="1:6" ht="18">
      <c r="A22" s="12" t="s">
        <v>6</v>
      </c>
      <c r="B22" s="11" t="s">
        <v>16</v>
      </c>
      <c r="C22" s="77">
        <f>IF(SUM(C12:C16)=0,"",SUM(C12:C16))</f>
      </c>
      <c r="D22" s="77"/>
      <c r="E22" s="22"/>
      <c r="F22" s="23"/>
    </row>
    <row r="23" spans="1:6" ht="18.75" thickBot="1">
      <c r="A23" s="16" t="s">
        <v>55</v>
      </c>
      <c r="B23" s="17" t="s">
        <v>54</v>
      </c>
      <c r="C23" s="69">
        <f>IF(SUM(C17:C19)=0,"",SUM(C17:C19))</f>
      </c>
      <c r="D23" s="69"/>
      <c r="E23" s="22"/>
      <c r="F23" s="23"/>
    </row>
    <row r="24" spans="1:6" ht="19.5" thickBot="1">
      <c r="A24" s="82"/>
      <c r="B24" s="83"/>
      <c r="C24" s="83"/>
      <c r="D24" s="83"/>
      <c r="E24" s="83"/>
      <c r="F24" s="84"/>
    </row>
    <row r="25" spans="1:6" ht="16.5" thickBot="1">
      <c r="A25" s="2" t="s">
        <v>47</v>
      </c>
      <c r="B25" s="2" t="s">
        <v>50</v>
      </c>
      <c r="C25" s="81" t="s">
        <v>48</v>
      </c>
      <c r="D25" s="81"/>
      <c r="E25" s="81" t="s">
        <v>49</v>
      </c>
      <c r="F25" s="81"/>
    </row>
    <row r="26" spans="1:6" s="1" customFormat="1" ht="18" customHeight="1">
      <c r="A26" s="67" t="s">
        <v>42</v>
      </c>
      <c r="B26" s="51" t="s">
        <v>3</v>
      </c>
      <c r="C26" s="36">
        <f>IF(C22="","",_xlfn.IFERROR(C12/C17,C12/1))</f>
      </c>
      <c r="D26" s="37"/>
      <c r="E26" s="32">
        <f>IF(C26="","",IF(C26&gt;0.5,"ATENDE","NÃO ATENDE"))</f>
      </c>
      <c r="F26" s="33"/>
    </row>
    <row r="27" spans="1:6" s="1" customFormat="1" ht="18" customHeight="1" thickBot="1">
      <c r="A27" s="68"/>
      <c r="B27" s="52"/>
      <c r="C27" s="38"/>
      <c r="D27" s="39"/>
      <c r="E27" s="34"/>
      <c r="F27" s="35"/>
    </row>
    <row r="28" spans="1:6" s="1" customFormat="1" ht="18" customHeight="1">
      <c r="A28" s="67" t="s">
        <v>53</v>
      </c>
      <c r="B28" s="51" t="s">
        <v>3</v>
      </c>
      <c r="C28" s="36">
        <f>IF(C22="","",_xlfn.IFERROR((C12+C13)/(C17+C18),(C12+C13)/1))</f>
      </c>
      <c r="D28" s="37">
        <f>_xlfn.IFERROR(C28/C29,"")</f>
      </c>
      <c r="E28" s="32">
        <f>IF(C28="","",IF(C28&gt;0.5,"ATENDE","NÃO ATENDE"))</f>
      </c>
      <c r="F28" s="33"/>
    </row>
    <row r="29" spans="1:6" s="1" customFormat="1" ht="18" customHeight="1" thickBot="1">
      <c r="A29" s="68"/>
      <c r="B29" s="52"/>
      <c r="C29" s="38">
        <f>SUM(C45:C46)</f>
        <v>0</v>
      </c>
      <c r="D29" s="39"/>
      <c r="E29" s="34"/>
      <c r="F29" s="35"/>
    </row>
    <row r="30" spans="1:6" s="1" customFormat="1" ht="18" customHeight="1">
      <c r="A30" s="49" t="s">
        <v>44</v>
      </c>
      <c r="B30" s="51" t="s">
        <v>3</v>
      </c>
      <c r="C30" s="36">
        <f>IF(C22="","",_xlfn.IFERROR(C22/(C17+C18),C12/1))</f>
      </c>
      <c r="D30" s="37">
        <f>_xlfn.IFERROR(C30/C31,"")</f>
      </c>
      <c r="E30" s="32">
        <f>IF(C30="","",IF(C30&gt;0.5,"ATENDE","NÃO ATENDE"))</f>
      </c>
      <c r="F30" s="33"/>
    </row>
    <row r="31" spans="1:6" s="1" customFormat="1" ht="18" customHeight="1" thickBot="1">
      <c r="A31" s="50"/>
      <c r="B31" s="52"/>
      <c r="C31" s="38">
        <f>SUM(C45:C46)</f>
        <v>0</v>
      </c>
      <c r="D31" s="39"/>
      <c r="E31" s="34"/>
      <c r="F31" s="35"/>
    </row>
    <row r="32" spans="1:6" s="1" customFormat="1" ht="18" customHeight="1" thickBot="1">
      <c r="A32" s="13" t="s">
        <v>31</v>
      </c>
      <c r="B32" s="14" t="s">
        <v>8</v>
      </c>
      <c r="C32" s="57">
        <f>IF(C12=0,"",(C12-C17)/C21)</f>
      </c>
      <c r="D32" s="58">
        <f>IF(OR(C47="",C48=""),"",_xlfn.IFERROR(C32/B55,""))</f>
      </c>
      <c r="E32" s="53">
        <f>IF(C32="","",IF(C32&gt;=8%,"ATENDE","NÃO ATENDE"))</f>
      </c>
      <c r="F32" s="54"/>
    </row>
    <row r="33" spans="1:6" s="1" customFormat="1" ht="18" customHeight="1" thickBot="1">
      <c r="A33" s="13" t="s">
        <v>56</v>
      </c>
      <c r="B33" s="14" t="s">
        <v>46</v>
      </c>
      <c r="C33" s="57">
        <f>IF(C22="","",IF(C19=0,"",(C19/C21)))</f>
      </c>
      <c r="D33" s="58">
        <f>IF(OR(C47="",C48=""),"",_xlfn.IFERROR(C33/B55,""))</f>
      </c>
      <c r="E33" s="32">
        <f>IF(C33="","",IF(C33&gt;=10%,"ATENDE","NÃO ATENDE"))</f>
      </c>
      <c r="F33" s="33"/>
    </row>
    <row r="34" spans="1:6" s="1" customFormat="1" ht="18" customHeight="1" thickBot="1">
      <c r="A34" s="13" t="s">
        <v>57</v>
      </c>
      <c r="B34" s="14" t="s">
        <v>59</v>
      </c>
      <c r="C34" s="57">
        <f>IF(C22="","",IF(C20=0,"",(C20/C21)))</f>
      </c>
      <c r="D34" s="58">
        <f>IF(OR(C47="",C48=""),"",_xlfn.IFERROR(C34/B55,""))</f>
      </c>
      <c r="E34" s="53">
        <f>IF(C34="","",IF(C34&gt;=10%,"ATENDE","NÃO ATENDE"))</f>
      </c>
      <c r="F34" s="54"/>
    </row>
    <row r="35" spans="1:6" ht="15.75" customHeight="1">
      <c r="A35" s="59" t="s">
        <v>45</v>
      </c>
      <c r="B35" s="60"/>
      <c r="C35" s="43" t="str">
        <f>IF(OR(C12="",C13="",C14="",C15="",C16="",C17="",C18="",C19="",C20=""),"campos vazios - preencher",IF(OR(C19="",C20=""),"",IF(OR(E26="ATENDE",E28="ATENDE",E30="ATENDE",OR(E32="ATENDE",E33="ATENDE",E34="ATENDE")),"HABILITADO","INABILITADO")))</f>
        <v>campos vazios - preencher</v>
      </c>
      <c r="D35" s="44"/>
      <c r="E35" s="44"/>
      <c r="F35" s="45"/>
    </row>
    <row r="36" spans="1:6" ht="15.75" customHeight="1" thickBot="1">
      <c r="A36" s="61"/>
      <c r="B36" s="62"/>
      <c r="C36" s="46"/>
      <c r="D36" s="47"/>
      <c r="E36" s="47"/>
      <c r="F36" s="48"/>
    </row>
    <row r="37" spans="1:6" s="19" customFormat="1" ht="10.5" customHeight="1">
      <c r="A37" s="40"/>
      <c r="B37" s="41"/>
      <c r="C37" s="41"/>
      <c r="D37" s="41"/>
      <c r="E37" s="41"/>
      <c r="F37" s="42"/>
    </row>
    <row r="38" spans="1:7" s="26" customFormat="1" ht="27" customHeight="1">
      <c r="A38" s="55" t="s">
        <v>43</v>
      </c>
      <c r="B38" s="56"/>
      <c r="C38" s="63"/>
      <c r="D38" s="63"/>
      <c r="E38" s="63"/>
      <c r="F38" s="64"/>
      <c r="G38" s="25"/>
    </row>
    <row r="39" spans="1:7" s="1" customFormat="1" ht="34.5" customHeight="1" thickBot="1">
      <c r="A39" s="55" t="s">
        <v>64</v>
      </c>
      <c r="B39" s="56"/>
      <c r="C39" s="63"/>
      <c r="D39" s="63"/>
      <c r="E39" s="63"/>
      <c r="F39" s="64"/>
      <c r="G39" s="27"/>
    </row>
    <row r="40" spans="1:6" s="19" customFormat="1" ht="10.5" customHeight="1">
      <c r="A40" s="40"/>
      <c r="B40" s="41"/>
      <c r="C40" s="41"/>
      <c r="D40" s="41"/>
      <c r="E40" s="41"/>
      <c r="F40" s="42"/>
    </row>
    <row r="41" spans="1:7" s="26" customFormat="1" ht="27" customHeight="1">
      <c r="A41" s="55" t="s">
        <v>65</v>
      </c>
      <c r="B41" s="56"/>
      <c r="C41" s="63"/>
      <c r="D41" s="63"/>
      <c r="E41" s="63"/>
      <c r="F41" s="64"/>
      <c r="G41" s="25"/>
    </row>
    <row r="42" spans="1:7" s="1" customFormat="1" ht="34.5" customHeight="1" thickBot="1">
      <c r="A42" s="121" t="s">
        <v>66</v>
      </c>
      <c r="B42" s="122"/>
      <c r="C42" s="65"/>
      <c r="D42" s="65"/>
      <c r="E42" s="65"/>
      <c r="F42" s="66"/>
      <c r="G42" s="27"/>
    </row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 password="F345" sheet="1" selectLockedCells="1"/>
  <mergeCells count="60">
    <mergeCell ref="B1:F1"/>
    <mergeCell ref="A2:F2"/>
    <mergeCell ref="A3:F3"/>
    <mergeCell ref="C12:D12"/>
    <mergeCell ref="A4:F4"/>
    <mergeCell ref="B5:F5"/>
    <mergeCell ref="C6:D6"/>
    <mergeCell ref="E6:F6"/>
    <mergeCell ref="A7:A8"/>
    <mergeCell ref="C7:D7"/>
    <mergeCell ref="E7:F7"/>
    <mergeCell ref="D8:F8"/>
    <mergeCell ref="B7:B8"/>
    <mergeCell ref="C19:D19"/>
    <mergeCell ref="C20:D20"/>
    <mergeCell ref="C25:D25"/>
    <mergeCell ref="A24:F24"/>
    <mergeCell ref="D10:F10"/>
    <mergeCell ref="E25:F25"/>
    <mergeCell ref="E11:F11"/>
    <mergeCell ref="C23:D23"/>
    <mergeCell ref="C21:D21"/>
    <mergeCell ref="A11:D11"/>
    <mergeCell ref="C13:D13"/>
    <mergeCell ref="C14:D14"/>
    <mergeCell ref="C15:D15"/>
    <mergeCell ref="C16:D16"/>
    <mergeCell ref="C17:D17"/>
    <mergeCell ref="C18:D18"/>
    <mergeCell ref="C22:D22"/>
    <mergeCell ref="A42:B42"/>
    <mergeCell ref="A40:F40"/>
    <mergeCell ref="C41:F41"/>
    <mergeCell ref="C42:F42"/>
    <mergeCell ref="C26:D27"/>
    <mergeCell ref="B30:B31"/>
    <mergeCell ref="C30:D31"/>
    <mergeCell ref="A28:A29"/>
    <mergeCell ref="B28:B29"/>
    <mergeCell ref="A26:A27"/>
    <mergeCell ref="A41:B41"/>
    <mergeCell ref="C32:D32"/>
    <mergeCell ref="C33:D33"/>
    <mergeCell ref="C34:D34"/>
    <mergeCell ref="A35:B36"/>
    <mergeCell ref="A38:B38"/>
    <mergeCell ref="C38:F38"/>
    <mergeCell ref="A39:B39"/>
    <mergeCell ref="C39:F39"/>
    <mergeCell ref="E34:F34"/>
    <mergeCell ref="E26:F27"/>
    <mergeCell ref="E28:F29"/>
    <mergeCell ref="C28:D29"/>
    <mergeCell ref="A37:F37"/>
    <mergeCell ref="E30:F31"/>
    <mergeCell ref="C35:F36"/>
    <mergeCell ref="A30:A31"/>
    <mergeCell ref="B26:B27"/>
    <mergeCell ref="E32:F32"/>
    <mergeCell ref="E33:F33"/>
  </mergeCells>
  <conditionalFormatting sqref="G5:IV10">
    <cfRule type="cellIs" priority="77" dxfId="49" operator="equal" stopIfTrue="1">
      <formula>"???"</formula>
    </cfRule>
  </conditionalFormatting>
  <conditionalFormatting sqref="A5">
    <cfRule type="cellIs" priority="76" dxfId="49" operator="equal" stopIfTrue="1">
      <formula>"???"</formula>
    </cfRule>
  </conditionalFormatting>
  <conditionalFormatting sqref="A6:A7">
    <cfRule type="cellIs" priority="75" dxfId="49" operator="equal" stopIfTrue="1">
      <formula>"???"</formula>
    </cfRule>
  </conditionalFormatting>
  <conditionalFormatting sqref="A9">
    <cfRule type="cellIs" priority="74" dxfId="49" operator="equal" stopIfTrue="1">
      <formula>"???"</formula>
    </cfRule>
  </conditionalFormatting>
  <conditionalFormatting sqref="A10">
    <cfRule type="cellIs" priority="73" dxfId="49" operator="equal" stopIfTrue="1">
      <formula>"???"</formula>
    </cfRule>
  </conditionalFormatting>
  <conditionalFormatting sqref="G4:IV4">
    <cfRule type="cellIs" priority="72" dxfId="49" operator="equal" stopIfTrue="1">
      <formula>"???"</formula>
    </cfRule>
  </conditionalFormatting>
  <conditionalFormatting sqref="A4">
    <cfRule type="cellIs" priority="71" dxfId="49" operator="equal" stopIfTrue="1">
      <formula>"???"</formula>
    </cfRule>
  </conditionalFormatting>
  <conditionalFormatting sqref="B1 A1:A2 G1:IV3">
    <cfRule type="cellIs" priority="70" dxfId="49" operator="equal" stopIfTrue="1">
      <formula>"???"</formula>
    </cfRule>
  </conditionalFormatting>
  <conditionalFormatting sqref="A3">
    <cfRule type="cellIs" priority="69" dxfId="49" operator="equal" stopIfTrue="1">
      <formula>"???"</formula>
    </cfRule>
  </conditionalFormatting>
  <conditionalFormatting sqref="E26:F27">
    <cfRule type="cellIs" priority="66" dxfId="50" operator="equal">
      <formula>"ATENDE"</formula>
    </cfRule>
    <cfRule type="cellIs" priority="67" dxfId="51" operator="equal">
      <formula>"NÃO ATENDE"</formula>
    </cfRule>
    <cfRule type="cellIs" priority="68" dxfId="50" operator="equal">
      <formula>ATENDE</formula>
    </cfRule>
  </conditionalFormatting>
  <conditionalFormatting sqref="C26:D27">
    <cfRule type="cellIs" priority="58" dxfId="51" operator="lessThan">
      <formula>0.5</formula>
    </cfRule>
    <cfRule type="cellIs" priority="59" dxfId="50" operator="greaterThan">
      <formula>0.5</formula>
    </cfRule>
  </conditionalFormatting>
  <conditionalFormatting sqref="C38 G38:IV39 A38:A39">
    <cfRule type="cellIs" priority="55" dxfId="49" operator="equal" stopIfTrue="1">
      <formula>"???"</formula>
    </cfRule>
  </conditionalFormatting>
  <conditionalFormatting sqref="G37:IV37">
    <cfRule type="cellIs" priority="54" dxfId="49" operator="equal" stopIfTrue="1">
      <formula>"???"</formula>
    </cfRule>
  </conditionalFormatting>
  <conditionalFormatting sqref="A37">
    <cfRule type="cellIs" priority="53" dxfId="49" operator="equal" stopIfTrue="1">
      <formula>"???"</formula>
    </cfRule>
  </conditionalFormatting>
  <conditionalFormatting sqref="C39">
    <cfRule type="cellIs" priority="52" dxfId="49" operator="equal" stopIfTrue="1">
      <formula>"???"</formula>
    </cfRule>
  </conditionalFormatting>
  <conditionalFormatting sqref="G40:IV40">
    <cfRule type="cellIs" priority="50" dxfId="49" operator="equal" stopIfTrue="1">
      <formula>"???"</formula>
    </cfRule>
  </conditionalFormatting>
  <conditionalFormatting sqref="A40">
    <cfRule type="cellIs" priority="49" dxfId="49" operator="equal" stopIfTrue="1">
      <formula>"???"</formula>
    </cfRule>
  </conditionalFormatting>
  <conditionalFormatting sqref="C41 G41:IV41 A41">
    <cfRule type="cellIs" priority="48" dxfId="49" operator="equal" stopIfTrue="1">
      <formula>"???"</formula>
    </cfRule>
  </conditionalFormatting>
  <conditionalFormatting sqref="G42:IV42 A42">
    <cfRule type="cellIs" priority="47" dxfId="49" operator="equal" stopIfTrue="1">
      <formula>"???"</formula>
    </cfRule>
  </conditionalFormatting>
  <conditionalFormatting sqref="C42">
    <cfRule type="cellIs" priority="46" dxfId="49" operator="equal" stopIfTrue="1">
      <formula>"???"</formula>
    </cfRule>
  </conditionalFormatting>
  <conditionalFormatting sqref="E28:F29">
    <cfRule type="cellIs" priority="40" dxfId="50" operator="equal">
      <formula>"ATENDE"</formula>
    </cfRule>
    <cfRule type="cellIs" priority="41" dxfId="51" operator="equal">
      <formula>"NÃO ATENDE"</formula>
    </cfRule>
    <cfRule type="cellIs" priority="42" dxfId="50" operator="equal">
      <formula>ATENDE</formula>
    </cfRule>
  </conditionalFormatting>
  <conditionalFormatting sqref="E32:F32">
    <cfRule type="cellIs" priority="34" dxfId="50" operator="equal">
      <formula>"ATENDE"</formula>
    </cfRule>
    <cfRule type="cellIs" priority="35" dxfId="51" operator="equal">
      <formula>"NÃO ATENDE"</formula>
    </cfRule>
    <cfRule type="cellIs" priority="36" dxfId="50" operator="equal">
      <formula>ATENDE</formula>
    </cfRule>
  </conditionalFormatting>
  <conditionalFormatting sqref="E33:F34">
    <cfRule type="cellIs" priority="31" dxfId="50" operator="equal">
      <formula>"ATENDE"</formula>
    </cfRule>
    <cfRule type="cellIs" priority="32" dxfId="51" operator="equal">
      <formula>"NÃO ATENDE"</formula>
    </cfRule>
    <cfRule type="cellIs" priority="33" dxfId="50" operator="equal">
      <formula>ATENDE</formula>
    </cfRule>
  </conditionalFormatting>
  <conditionalFormatting sqref="C32:D32">
    <cfRule type="cellIs" priority="27" dxfId="51" operator="lessThan">
      <formula>8%</formula>
    </cfRule>
    <cfRule type="cellIs" priority="28" dxfId="50" operator="greaterThanOrEqual">
      <formula>8%</formula>
    </cfRule>
  </conditionalFormatting>
  <conditionalFormatting sqref="E30:F31">
    <cfRule type="cellIs" priority="22" dxfId="50" operator="equal">
      <formula>"ATENDE"</formula>
    </cfRule>
    <cfRule type="cellIs" priority="23" dxfId="51" operator="equal">
      <formula>"NÃO ATENDE"</formula>
    </cfRule>
    <cfRule type="cellIs" priority="24" dxfId="50" operator="equal">
      <formula>ATENDE</formula>
    </cfRule>
  </conditionalFormatting>
  <conditionalFormatting sqref="C33:D33">
    <cfRule type="cellIs" priority="19" dxfId="51" operator="lessThan">
      <formula>10%</formula>
    </cfRule>
    <cfRule type="cellIs" priority="20" dxfId="50" operator="greaterThanOrEqual">
      <formula>10%</formula>
    </cfRule>
  </conditionalFormatting>
  <conditionalFormatting sqref="C34:D34">
    <cfRule type="cellIs" priority="17" dxfId="51" operator="lessThan">
      <formula>10%</formula>
    </cfRule>
    <cfRule type="cellIs" priority="18" dxfId="50" operator="greaterThanOrEqual">
      <formula>10%</formula>
    </cfRule>
  </conditionalFormatting>
  <conditionalFormatting sqref="C35">
    <cfRule type="cellIs" priority="15" dxfId="51" operator="equal">
      <formula>"INABILITADO"</formula>
    </cfRule>
    <cfRule type="cellIs" priority="16" dxfId="50" operator="equal">
      <formula>"HABILITADO"</formula>
    </cfRule>
  </conditionalFormatting>
  <conditionalFormatting sqref="A24">
    <cfRule type="cellIs" priority="13" dxfId="49" operator="equal" stopIfTrue="1">
      <formula>"???"</formula>
    </cfRule>
  </conditionalFormatting>
  <conditionalFormatting sqref="C28:D29">
    <cfRule type="cellIs" priority="4" dxfId="51" operator="lessThan">
      <formula>0.5</formula>
    </cfRule>
    <cfRule type="cellIs" priority="5" dxfId="50" operator="greaterThan">
      <formula>0.5</formula>
    </cfRule>
  </conditionalFormatting>
  <conditionalFormatting sqref="C30:D31">
    <cfRule type="cellIs" priority="2" dxfId="51" operator="lessThan">
      <formula>0.5</formula>
    </cfRule>
    <cfRule type="cellIs" priority="3" dxfId="50" operator="greaterThan">
      <formula>0.5</formula>
    </cfRule>
  </conditionalFormatting>
  <conditionalFormatting sqref="C35:F36">
    <cfRule type="cellIs" priority="1" dxfId="51" operator="equal">
      <formula>"campos vazios - verificar"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Eduarda Vitoria Valente Moreira</cp:lastModifiedBy>
  <cp:lastPrinted>2021-03-17T20:28:50Z</cp:lastPrinted>
  <dcterms:created xsi:type="dcterms:W3CDTF">2018-08-12T23:11:17Z</dcterms:created>
  <dcterms:modified xsi:type="dcterms:W3CDTF">2021-12-29T19:38:47Z</dcterms:modified>
  <cp:category/>
  <cp:version/>
  <cp:contentType/>
  <cp:contentStatus/>
</cp:coreProperties>
</file>